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minipaarden.sharepoint.com/sites/Data/Gedeelde documenten/data/Tarieven/"/>
    </mc:Choice>
  </mc:AlternateContent>
  <xr:revisionPtr revIDLastSave="35" documentId="13_ncr:1_{FAC4FD57-B0A9-4948-892A-D087B439E1A7}" xr6:coauthVersionLast="47" xr6:coauthVersionMax="47" xr10:uidLastSave="{CAAEE9D3-21D6-43AF-BCE5-91AE50F4240E}"/>
  <bookViews>
    <workbookView xWindow="-108" yWindow="-108" windowWidth="23256" windowHeight="13896" xr2:uid="{00000000-000D-0000-FFFF-FFFF00000000}"/>
  </bookViews>
  <sheets>
    <sheet name="Blad1" sheetId="1" r:id="rId1"/>
  </sheets>
  <definedNames>
    <definedName name="_xlnm.Print_Area" localSheetId="0">Blad1!$A$1:$F$96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" l="1"/>
  <c r="F12" i="1"/>
  <c r="F10" i="1"/>
  <c r="D39" i="1"/>
  <c r="B39" i="1" s="1"/>
  <c r="B51" i="1"/>
  <c r="D51" i="1" s="1"/>
  <c r="B38" i="1"/>
  <c r="D38" i="1" s="1"/>
  <c r="B40" i="1"/>
  <c r="D40" i="1" s="1"/>
  <c r="F16" i="1"/>
  <c r="F15" i="1"/>
  <c r="F14" i="1"/>
  <c r="B70" i="1"/>
  <c r="B71" i="1"/>
  <c r="B72" i="1"/>
  <c r="B73" i="1"/>
  <c r="B74" i="1"/>
  <c r="B75" i="1"/>
  <c r="B50" i="1"/>
  <c r="D50" i="1" s="1"/>
  <c r="B52" i="1"/>
  <c r="D52" i="1" s="1"/>
  <c r="B53" i="1"/>
  <c r="D53" i="1" s="1"/>
  <c r="B54" i="1"/>
  <c r="D54" i="1" s="1"/>
  <c r="B55" i="1"/>
  <c r="D55" i="1" s="1"/>
  <c r="B56" i="1"/>
  <c r="D56" i="1" s="1"/>
  <c r="B26" i="1"/>
  <c r="D26" i="1" s="1"/>
  <c r="B66" i="1"/>
  <c r="D66" i="1" s="1"/>
  <c r="B33" i="1"/>
  <c r="D33" i="1" s="1"/>
  <c r="B27" i="1"/>
  <c r="D27" i="1" s="1"/>
  <c r="F13" i="1"/>
  <c r="B67" i="1" l="1"/>
  <c r="D67" i="1" s="1"/>
  <c r="B32" i="1"/>
  <c r="D32" i="1" s="1"/>
  <c r="B37" i="1"/>
  <c r="D37" i="1" s="1"/>
  <c r="B42" i="1"/>
  <c r="D42" i="1" s="1"/>
  <c r="B43" i="1"/>
  <c r="D43" i="1" s="1"/>
  <c r="B44" i="1"/>
  <c r="D44" i="1" s="1"/>
  <c r="B45" i="1"/>
  <c r="D45" i="1" s="1"/>
  <c r="B46" i="1"/>
  <c r="D46" i="1" s="1"/>
  <c r="B28" i="1" l="1"/>
  <c r="D28" i="1" s="1"/>
  <c r="B64" i="1" l="1"/>
  <c r="B65" i="1"/>
  <c r="D65" i="1" s="1"/>
  <c r="B19" i="1"/>
  <c r="B20" i="1"/>
  <c r="B23" i="1"/>
  <c r="B24" i="1"/>
  <c r="B25" i="1"/>
  <c r="B31" i="1"/>
  <c r="B36" i="1"/>
  <c r="B41" i="1"/>
  <c r="B49" i="1"/>
  <c r="B58" i="1"/>
  <c r="B61" i="1"/>
  <c r="B11" i="1"/>
  <c r="B12" i="1"/>
  <c r="B13" i="1"/>
  <c r="B14" i="1"/>
  <c r="B15" i="1"/>
  <c r="B16" i="1"/>
  <c r="D75" i="1" l="1"/>
  <c r="D74" i="1"/>
  <c r="D73" i="1"/>
  <c r="D72" i="1"/>
  <c r="D71" i="1"/>
  <c r="D70" i="1"/>
  <c r="D64" i="1"/>
  <c r="D16" i="1"/>
  <c r="D58" i="1" l="1"/>
  <c r="D49" i="1"/>
  <c r="D41" i="1"/>
  <c r="D36" i="1"/>
  <c r="D31" i="1"/>
  <c r="D24" i="1"/>
  <c r="D25" i="1"/>
  <c r="D23" i="1"/>
  <c r="D20" i="1"/>
  <c r="D19" i="1"/>
  <c r="D11" i="1"/>
  <c r="D12" i="1"/>
  <c r="D13" i="1"/>
  <c r="D14" i="1"/>
  <c r="D15" i="1"/>
  <c r="B10" i="1"/>
  <c r="D10" i="1" s="1"/>
</calcChain>
</file>

<file path=xl/sharedStrings.xml><?xml version="1.0" encoding="utf-8"?>
<sst xmlns="http://schemas.openxmlformats.org/spreadsheetml/2006/main" count="78" uniqueCount="75">
  <si>
    <t>Lidmaatschap</t>
  </si>
  <si>
    <t>Contributie per jaar</t>
  </si>
  <si>
    <t xml:space="preserve"> </t>
  </si>
  <si>
    <t>Leden</t>
  </si>
  <si>
    <t>Niet leden</t>
  </si>
  <si>
    <t>Contributie gezinslid</t>
  </si>
  <si>
    <t>Contributie boete</t>
  </si>
  <si>
    <t>Contributie half jaar</t>
  </si>
  <si>
    <t>Paspoort en chip</t>
  </si>
  <si>
    <t xml:space="preserve">Paspoort  </t>
  </si>
  <si>
    <t>Overschrijven paspoort (registratie) overig stamboek</t>
  </si>
  <si>
    <t>Overschrijving paspoort (registratie) +chip overig stamboek</t>
  </si>
  <si>
    <t>Duplicaat paspoort</t>
  </si>
  <si>
    <t>Chipkosten</t>
  </si>
  <si>
    <t>Ongeldig maken/ retour paspoort overleden paard</t>
  </si>
  <si>
    <t>Registratie</t>
  </si>
  <si>
    <t>Overschrijven paspoort van eigenaar</t>
  </si>
  <si>
    <t>Aanvragen stalnaam</t>
  </si>
  <si>
    <t>Stamboekopname/deklicentie</t>
  </si>
  <si>
    <t>Stamboekopname (thuiskeuring) voor merrie</t>
  </si>
  <si>
    <t>Stamboekverklaring</t>
  </si>
  <si>
    <t>Dekkingen</t>
  </si>
  <si>
    <t>Dekbonnen per stuk (minimale afname 3 stuks)</t>
  </si>
  <si>
    <t>DNA- onderzoek</t>
  </si>
  <si>
    <t>DNA kosten per paard</t>
  </si>
  <si>
    <t>Keuringen</t>
  </si>
  <si>
    <t>Enter en Twenterkeuring inschrijfgeld</t>
  </si>
  <si>
    <t>Hengstenkeuring inschrijfgeld</t>
  </si>
  <si>
    <t>Hengstenkeuring veterinair</t>
  </si>
  <si>
    <t>Merriekeuring inschrijfgeld</t>
  </si>
  <si>
    <t>Merriekeuring veterinair</t>
  </si>
  <si>
    <t>Predicaten</t>
  </si>
  <si>
    <t>Preferent</t>
  </si>
  <si>
    <t>Overig</t>
  </si>
  <si>
    <t>Ex.BTW</t>
  </si>
  <si>
    <t>Afkopen deklicentie hengst buitenland</t>
  </si>
  <si>
    <t>Kleurentest Splashed white 1</t>
  </si>
  <si>
    <t>Kleurentest Splashed white 2</t>
  </si>
  <si>
    <t>Kleurentest vachtkleur champagne</t>
  </si>
  <si>
    <t>Kleurtest vachtkleur overo-factor (OLWS)</t>
  </si>
  <si>
    <t>Kleurtest vachtkleur sabino 1</t>
  </si>
  <si>
    <t>Dekbon digitaal</t>
  </si>
  <si>
    <t>Paspoort(en)versturen buitenland</t>
  </si>
  <si>
    <t>Veterinair rapport buitenland hengst</t>
  </si>
  <si>
    <t>Veterinair rapport buitenland ouderdier</t>
  </si>
  <si>
    <t>Aangetekend versturen per paspoort NL</t>
  </si>
  <si>
    <t>Aangetekend versturen paspoort BTLND</t>
  </si>
  <si>
    <t>Veterinair rapport buitenland merrie</t>
  </si>
  <si>
    <t>Enter en Twenterkeuring inschrijfgeld na inschrijfdatum</t>
  </si>
  <si>
    <t>Hengstenkeuring inschrijfgeld na inschrijfdatum</t>
  </si>
  <si>
    <t>Merriekeuring inschrijfgeld na inschrijfdatum</t>
  </si>
  <si>
    <t>Enter en Twenterkeuring inschrijfgeld niet lid incl OE</t>
  </si>
  <si>
    <t>Merriekeuring inschrijfgeld niet lid incl. OE</t>
  </si>
  <si>
    <t>Pakket small</t>
  </si>
  <si>
    <t>Pakket small plus</t>
  </si>
  <si>
    <t>Pakket basic</t>
  </si>
  <si>
    <t>Pakket bronze</t>
  </si>
  <si>
    <t>Pakket Silver</t>
  </si>
  <si>
    <t>Pakket Gold</t>
  </si>
  <si>
    <t>Free gift</t>
  </si>
  <si>
    <t>n.t.b.</t>
  </si>
  <si>
    <t>Sponsorpakket</t>
  </si>
  <si>
    <t>BTW 
%</t>
  </si>
  <si>
    <t>BTW
bedrag</t>
  </si>
  <si>
    <t>Te laat ingestuurde dekbon (1 november - 1 december)</t>
  </si>
  <si>
    <t>Administratiekosten voor bijwerken gegevens</t>
  </si>
  <si>
    <t>Tarieven 2026</t>
  </si>
  <si>
    <t>Dwerggroei test ACAN D1-D5</t>
  </si>
  <si>
    <t>Combipakket 
ouderschapscontrole+dwerggroei test D1-D5</t>
  </si>
  <si>
    <t>Getoonde prijzen zijn inclusief BTW</t>
  </si>
  <si>
    <t>Kleurentest volledig (18 testen)</t>
  </si>
  <si>
    <t>Druk zetfouten en prijswijzigingen voorbehouden</t>
  </si>
  <si>
    <t>Combipakket 
ouderschapscontrole+vachtkleurenpakket</t>
  </si>
  <si>
    <t>Combipakket ouderschapscontrole +
dwerggroei test D1-D5 + vachtkleurenpakket</t>
  </si>
  <si>
    <t>Paspoort registratie (NL incl. chip)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</si>
</sst>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&quot;€&quot;\ #,##0.0000"/>
  </numFmts>
  <fonts count="6" x14ac:knownFonts="1"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0" xfId="0" applyFont="1" applyFill="1"/>
    <xf numFmtId="164" fontId="2" fillId="2" borderId="0" xfId="0" applyNumberFormat="1" applyFont="1" applyFill="1"/>
    <xf numFmtId="0" fontId="1" fillId="2" borderId="0" xfId="0" applyFont="1" applyFill="1"/>
    <xf numFmtId="9" fontId="1" fillId="2" borderId="0" xfId="0" applyNumberFormat="1" applyFont="1" applyFill="1"/>
    <xf numFmtId="164" fontId="1" fillId="2" borderId="0" xfId="0" applyNumberFormat="1" applyFont="1" applyFill="1"/>
    <xf numFmtId="9" fontId="3" fillId="2" borderId="0" xfId="0" applyNumberFormat="1" applyFont="1" applyFill="1"/>
    <xf numFmtId="164" fontId="3" fillId="2" borderId="0" xfId="0" applyNumberFormat="1" applyFont="1" applyFill="1"/>
    <xf numFmtId="164" fontId="5" fillId="2" borderId="0" xfId="0" applyNumberFormat="1" applyFont="1" applyFill="1"/>
    <xf numFmtId="0" fontId="3" fillId="2" borderId="0" xfId="0" applyFont="1" applyFill="1"/>
    <xf numFmtId="0" fontId="2" fillId="2" borderId="4" xfId="0" applyFont="1" applyFill="1" applyBorder="1"/>
    <xf numFmtId="9" fontId="2" fillId="2" borderId="6" xfId="0" applyNumberFormat="1" applyFont="1" applyFill="1" applyBorder="1"/>
    <xf numFmtId="164" fontId="2" fillId="2" borderId="3" xfId="0" applyNumberFormat="1" applyFont="1" applyFill="1" applyBorder="1"/>
    <xf numFmtId="0" fontId="4" fillId="2" borderId="4" xfId="0" applyFont="1" applyFill="1" applyBorder="1"/>
    <xf numFmtId="9" fontId="2" fillId="2" borderId="0" xfId="0" applyNumberFormat="1" applyFont="1" applyFill="1"/>
    <xf numFmtId="164" fontId="2" fillId="2" borderId="2" xfId="0" applyNumberFormat="1" applyFont="1" applyFill="1" applyBorder="1"/>
    <xf numFmtId="0" fontId="2" fillId="2" borderId="3" xfId="0" applyFont="1" applyFill="1" applyBorder="1"/>
    <xf numFmtId="9" fontId="2" fillId="2" borderId="3" xfId="0" applyNumberFormat="1" applyFont="1" applyFill="1" applyBorder="1"/>
    <xf numFmtId="0" fontId="5" fillId="2" borderId="0" xfId="0" applyFont="1" applyFill="1"/>
    <xf numFmtId="165" fontId="1" fillId="2" borderId="0" xfId="0" applyNumberFormat="1" applyFont="1" applyFill="1"/>
    <xf numFmtId="165" fontId="3" fillId="2" borderId="0" xfId="0" applyNumberFormat="1" applyFont="1" applyFill="1"/>
    <xf numFmtId="165" fontId="2" fillId="2" borderId="3" xfId="0" applyNumberFormat="1" applyFont="1" applyFill="1" applyBorder="1"/>
    <xf numFmtId="165" fontId="2" fillId="2" borderId="0" xfId="0" applyNumberFormat="1" applyFont="1" applyFill="1"/>
    <xf numFmtId="9" fontId="3" fillId="2" borderId="0" xfId="0" applyNumberFormat="1" applyFont="1" applyFill="1" applyAlignment="1">
      <alignment horizontal="center" wrapText="1"/>
    </xf>
    <xf numFmtId="164" fontId="3" fillId="2" borderId="0" xfId="0" applyNumberFormat="1" applyFont="1" applyFill="1" applyAlignment="1">
      <alignment horizontal="center" wrapText="1"/>
    </xf>
    <xf numFmtId="164" fontId="3" fillId="2" borderId="0" xfId="0" applyNumberFormat="1" applyFont="1" applyFill="1" applyAlignment="1">
      <alignment horizontal="center"/>
    </xf>
    <xf numFmtId="0" fontId="2" fillId="2" borderId="4" xfId="0" applyFont="1" applyFill="1" applyBorder="1" applyAlignment="1">
      <alignment wrapText="1"/>
    </xf>
    <xf numFmtId="164" fontId="2" fillId="0" borderId="3" xfId="0" applyNumberFormat="1" applyFont="1" applyFill="1" applyBorder="1"/>
    <xf numFmtId="0" fontId="2" fillId="0" borderId="0" xfId="0" applyFont="1" applyFill="1"/>
    <xf numFmtId="0" fontId="2" fillId="0" borderId="5" xfId="0" applyFont="1" applyFill="1" applyBorder="1"/>
    <xf numFmtId="165" fontId="2" fillId="0" borderId="3" xfId="0" applyNumberFormat="1" applyFont="1" applyFill="1" applyBorder="1"/>
    <xf numFmtId="9" fontId="2" fillId="0" borderId="7" xfId="0" applyNumberFormat="1" applyFont="1" applyFill="1" applyBorder="1"/>
    <xf numFmtId="164" fontId="2" fillId="0" borderId="1" xfId="0" applyNumberFormat="1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9"/>
  <sheetViews>
    <sheetView tabSelected="1" zoomScale="115" zoomScaleNormal="115" workbookViewId="0"/>
  </sheetViews>
  <sheetFormatPr defaultColWidth="9.109375" defaultRowHeight="13.8" x14ac:dyDescent="0.25"/>
  <cols>
    <col min="1" max="1" width="51.33203125" style="1" customWidth="1"/>
    <col min="2" max="2" width="11.6640625" style="22" hidden="1" customWidth="1"/>
    <col min="3" max="3" width="6.109375" style="14" hidden="1" customWidth="1"/>
    <col min="4" max="4" width="9.5546875" style="2" hidden="1" customWidth="1"/>
    <col min="5" max="5" width="10.6640625" style="2" bestFit="1" customWidth="1"/>
    <col min="6" max="6" width="9.33203125" style="2" customWidth="1"/>
    <col min="7" max="16384" width="9.109375" style="1"/>
  </cols>
  <sheetData>
    <row r="1" spans="1:8" ht="24.6" x14ac:dyDescent="0.4">
      <c r="A1" s="3" t="s">
        <v>66</v>
      </c>
      <c r="B1" s="19"/>
      <c r="C1" s="4"/>
      <c r="D1" s="5"/>
    </row>
    <row r="2" spans="1:8" ht="31.5" customHeight="1" x14ac:dyDescent="0.25">
      <c r="B2" s="20" t="s">
        <v>34</v>
      </c>
      <c r="C2" s="23" t="s">
        <v>62</v>
      </c>
      <c r="D2" s="24" t="s">
        <v>63</v>
      </c>
      <c r="E2" s="25" t="s">
        <v>3</v>
      </c>
      <c r="F2" s="8" t="s">
        <v>4</v>
      </c>
    </row>
    <row r="3" spans="1:8" x14ac:dyDescent="0.25">
      <c r="A3" s="9" t="s">
        <v>0</v>
      </c>
      <c r="B3" s="20"/>
      <c r="C3" s="6"/>
      <c r="D3" s="7"/>
    </row>
    <row r="4" spans="1:8" x14ac:dyDescent="0.25">
      <c r="A4" s="10" t="s">
        <v>1</v>
      </c>
      <c r="B4" s="21"/>
      <c r="C4" s="11" t="s">
        <v>2</v>
      </c>
      <c r="D4" s="12"/>
      <c r="E4" s="12">
        <v>80</v>
      </c>
      <c r="F4" s="12"/>
    </row>
    <row r="5" spans="1:8" x14ac:dyDescent="0.25">
      <c r="A5" s="10" t="s">
        <v>5</v>
      </c>
      <c r="B5" s="21"/>
      <c r="C5" s="11"/>
      <c r="D5" s="12"/>
      <c r="E5" s="12">
        <v>40</v>
      </c>
      <c r="F5" s="12"/>
    </row>
    <row r="6" spans="1:8" x14ac:dyDescent="0.25">
      <c r="A6" s="10" t="s">
        <v>7</v>
      </c>
      <c r="B6" s="21"/>
      <c r="C6" s="11"/>
      <c r="D6" s="12"/>
      <c r="E6" s="12">
        <v>50</v>
      </c>
      <c r="F6" s="12"/>
    </row>
    <row r="7" spans="1:8" x14ac:dyDescent="0.25">
      <c r="A7" s="10" t="s">
        <v>6</v>
      </c>
      <c r="B7" s="21"/>
      <c r="C7" s="11"/>
      <c r="D7" s="12"/>
      <c r="E7" s="12">
        <v>35</v>
      </c>
      <c r="F7" s="12"/>
    </row>
    <row r="9" spans="1:8" x14ac:dyDescent="0.25">
      <c r="A9" s="9" t="s">
        <v>8</v>
      </c>
      <c r="B9" s="20"/>
      <c r="C9" s="6"/>
      <c r="D9" s="7"/>
    </row>
    <row r="10" spans="1:8" x14ac:dyDescent="0.25">
      <c r="A10" s="10" t="s">
        <v>74</v>
      </c>
      <c r="B10" s="21">
        <f>E10/121*100</f>
        <v>66.11570247933885</v>
      </c>
      <c r="C10" s="11">
        <v>0.21</v>
      </c>
      <c r="D10" s="12">
        <f>B10*0.21</f>
        <v>13.884297520661159</v>
      </c>
      <c r="E10" s="12">
        <v>80</v>
      </c>
      <c r="F10" s="12">
        <f>E10+20.48</f>
        <v>100.48</v>
      </c>
    </row>
    <row r="11" spans="1:8" x14ac:dyDescent="0.25">
      <c r="A11" s="10" t="s">
        <v>9</v>
      </c>
      <c r="B11" s="21">
        <f t="shared" ref="B11:B75" si="0">E11/121*100</f>
        <v>61.983471074380169</v>
      </c>
      <c r="C11" s="11">
        <v>0.21</v>
      </c>
      <c r="D11" s="12">
        <f t="shared" ref="D11:D15" si="1">B11*0.21</f>
        <v>13.016528925619834</v>
      </c>
      <c r="E11" s="27">
        <v>75</v>
      </c>
      <c r="F11" s="27">
        <v>95.48</v>
      </c>
      <c r="G11" s="28"/>
      <c r="H11" s="28"/>
    </row>
    <row r="12" spans="1:8" x14ac:dyDescent="0.25">
      <c r="A12" s="10" t="s">
        <v>10</v>
      </c>
      <c r="B12" s="21">
        <f t="shared" si="0"/>
        <v>33.842975206611577</v>
      </c>
      <c r="C12" s="11">
        <v>0.21</v>
      </c>
      <c r="D12" s="12">
        <f t="shared" si="1"/>
        <v>7.1070247933884305</v>
      </c>
      <c r="E12" s="12">
        <v>40.950000000000003</v>
      </c>
      <c r="F12" s="12">
        <f>E12+20.48</f>
        <v>61.430000000000007</v>
      </c>
    </row>
    <row r="13" spans="1:8" hidden="1" x14ac:dyDescent="0.25">
      <c r="A13" s="13" t="s">
        <v>11</v>
      </c>
      <c r="B13" s="21">
        <f t="shared" si="0"/>
        <v>39.917355371900832</v>
      </c>
      <c r="C13" s="11">
        <v>0.21</v>
      </c>
      <c r="D13" s="12">
        <f t="shared" si="1"/>
        <v>8.3826446280991753</v>
      </c>
      <c r="E13" s="12">
        <v>48.300000000000004</v>
      </c>
      <c r="F13" s="12">
        <f>E13+19.5</f>
        <v>67.800000000000011</v>
      </c>
    </row>
    <row r="14" spans="1:8" x14ac:dyDescent="0.25">
      <c r="A14" s="10" t="s">
        <v>12</v>
      </c>
      <c r="B14" s="21">
        <f t="shared" si="0"/>
        <v>144.04958677685951</v>
      </c>
      <c r="C14" s="11">
        <v>0.21</v>
      </c>
      <c r="D14" s="12">
        <f t="shared" si="1"/>
        <v>30.250413223140498</v>
      </c>
      <c r="E14" s="12">
        <v>174.3</v>
      </c>
      <c r="F14" s="12">
        <f>E14</f>
        <v>174.3</v>
      </c>
    </row>
    <row r="15" spans="1:8" x14ac:dyDescent="0.25">
      <c r="A15" s="10" t="s">
        <v>13</v>
      </c>
      <c r="B15" s="21">
        <f t="shared" si="0"/>
        <v>25.165289256198349</v>
      </c>
      <c r="C15" s="11">
        <v>0.21</v>
      </c>
      <c r="D15" s="12">
        <f t="shared" si="1"/>
        <v>5.2847107438016527</v>
      </c>
      <c r="E15" s="12">
        <v>30.450000000000003</v>
      </c>
      <c r="F15" s="12">
        <f>E15</f>
        <v>30.450000000000003</v>
      </c>
    </row>
    <row r="16" spans="1:8" x14ac:dyDescent="0.25">
      <c r="A16" s="10" t="s">
        <v>14</v>
      </c>
      <c r="B16" s="21">
        <f t="shared" si="0"/>
        <v>5.2066115702479339</v>
      </c>
      <c r="C16" s="11">
        <v>0.21</v>
      </c>
      <c r="D16" s="12">
        <f>B16*0.21</f>
        <v>1.093388429752066</v>
      </c>
      <c r="E16" s="12">
        <v>6.3000000000000007</v>
      </c>
      <c r="F16" s="12">
        <f>E16</f>
        <v>6.3000000000000007</v>
      </c>
    </row>
    <row r="17" spans="1:6" x14ac:dyDescent="0.25">
      <c r="F17" s="15"/>
    </row>
    <row r="18" spans="1:6" x14ac:dyDescent="0.25">
      <c r="A18" s="9" t="s">
        <v>15</v>
      </c>
      <c r="C18" s="6"/>
      <c r="D18" s="7"/>
      <c r="F18" s="15"/>
    </row>
    <row r="19" spans="1:6" x14ac:dyDescent="0.25">
      <c r="A19" s="10" t="s">
        <v>16</v>
      </c>
      <c r="B19" s="21">
        <f t="shared" si="0"/>
        <v>25.165289256198349</v>
      </c>
      <c r="C19" s="11">
        <v>0.21</v>
      </c>
      <c r="D19" s="12">
        <f>B19*0.21</f>
        <v>5.2847107438016527</v>
      </c>
      <c r="E19" s="12">
        <v>30.450000000000003</v>
      </c>
      <c r="F19" s="12">
        <f>E19+20.48</f>
        <v>50.930000000000007</v>
      </c>
    </row>
    <row r="20" spans="1:6" x14ac:dyDescent="0.25">
      <c r="A20" s="10" t="s">
        <v>17</v>
      </c>
      <c r="B20" s="21">
        <f t="shared" si="0"/>
        <v>49.462809917355372</v>
      </c>
      <c r="C20" s="11">
        <v>0.21</v>
      </c>
      <c r="D20" s="12">
        <f>B20*0.21</f>
        <v>10.387190082644628</v>
      </c>
      <c r="E20" s="12">
        <v>59.85</v>
      </c>
      <c r="F20" s="12"/>
    </row>
    <row r="22" spans="1:6" x14ac:dyDescent="0.25">
      <c r="A22" s="9" t="s">
        <v>18</v>
      </c>
      <c r="C22" s="6"/>
      <c r="D22" s="7"/>
    </row>
    <row r="23" spans="1:6" x14ac:dyDescent="0.25">
      <c r="A23" s="10" t="s">
        <v>19</v>
      </c>
      <c r="B23" s="21">
        <f t="shared" si="0"/>
        <v>43.388429752066116</v>
      </c>
      <c r="C23" s="11">
        <v>0.21</v>
      </c>
      <c r="D23" s="12">
        <f>B23*0.21</f>
        <v>9.1115702479338836</v>
      </c>
      <c r="E23" s="12">
        <v>52.5</v>
      </c>
      <c r="F23" s="12"/>
    </row>
    <row r="24" spans="1:6" hidden="1" x14ac:dyDescent="0.25">
      <c r="A24" s="10" t="s">
        <v>20</v>
      </c>
      <c r="B24" s="21">
        <f t="shared" si="0"/>
        <v>98.925619834710744</v>
      </c>
      <c r="C24" s="11">
        <v>0.21</v>
      </c>
      <c r="D24" s="12">
        <f t="shared" ref="D24:D28" si="2">B24*0.21</f>
        <v>20.774380165289255</v>
      </c>
      <c r="E24" s="12">
        <v>119.7</v>
      </c>
      <c r="F24" s="12"/>
    </row>
    <row r="25" spans="1:6" x14ac:dyDescent="0.25">
      <c r="A25" s="10" t="s">
        <v>43</v>
      </c>
      <c r="B25" s="21">
        <f t="shared" si="0"/>
        <v>98.925619834710744</v>
      </c>
      <c r="C25" s="11">
        <v>0.21</v>
      </c>
      <c r="D25" s="12">
        <f t="shared" si="2"/>
        <v>20.774380165289255</v>
      </c>
      <c r="E25" s="12">
        <v>119.7</v>
      </c>
      <c r="F25" s="12"/>
    </row>
    <row r="26" spans="1:6" x14ac:dyDescent="0.25">
      <c r="A26" s="10" t="s">
        <v>47</v>
      </c>
      <c r="B26" s="21">
        <f t="shared" ref="B26" si="3">E26/121*100</f>
        <v>43.388429752066116</v>
      </c>
      <c r="C26" s="11">
        <v>0.21</v>
      </c>
      <c r="D26" s="12">
        <f t="shared" ref="D26" si="4">B26*0.21</f>
        <v>9.1115702479338836</v>
      </c>
      <c r="E26" s="12">
        <v>52.5</v>
      </c>
      <c r="F26" s="12"/>
    </row>
    <row r="27" spans="1:6" x14ac:dyDescent="0.25">
      <c r="A27" s="10" t="s">
        <v>44</v>
      </c>
      <c r="B27" s="21">
        <f t="shared" si="0"/>
        <v>43.388429752066116</v>
      </c>
      <c r="C27" s="11">
        <v>0.21</v>
      </c>
      <c r="D27" s="12">
        <f t="shared" si="2"/>
        <v>9.1115702479338836</v>
      </c>
      <c r="E27" s="12">
        <v>52.5</v>
      </c>
      <c r="F27" s="12"/>
    </row>
    <row r="28" spans="1:6" x14ac:dyDescent="0.25">
      <c r="A28" s="10" t="s">
        <v>35</v>
      </c>
      <c r="B28" s="21">
        <f t="shared" si="0"/>
        <v>260.3305785123967</v>
      </c>
      <c r="C28" s="11">
        <v>0.21</v>
      </c>
      <c r="D28" s="12">
        <f t="shared" si="2"/>
        <v>54.669421487603302</v>
      </c>
      <c r="E28" s="12">
        <v>315</v>
      </c>
      <c r="F28" s="12"/>
    </row>
    <row r="30" spans="1:6" x14ac:dyDescent="0.25">
      <c r="A30" s="9" t="s">
        <v>21</v>
      </c>
      <c r="C30" s="6"/>
      <c r="D30" s="7"/>
    </row>
    <row r="31" spans="1:6" x14ac:dyDescent="0.25">
      <c r="A31" s="10" t="s">
        <v>22</v>
      </c>
      <c r="B31" s="21">
        <f t="shared" si="0"/>
        <v>10.847107438016529</v>
      </c>
      <c r="C31" s="11">
        <v>0.21</v>
      </c>
      <c r="D31" s="12">
        <f>B31*0.21</f>
        <v>2.2778925619834709</v>
      </c>
      <c r="E31" s="12">
        <v>13.125</v>
      </c>
      <c r="F31" s="12"/>
    </row>
    <row r="32" spans="1:6" x14ac:dyDescent="0.25">
      <c r="A32" s="10" t="s">
        <v>41</v>
      </c>
      <c r="B32" s="21">
        <f t="shared" si="0"/>
        <v>8.677685950413224</v>
      </c>
      <c r="C32" s="11">
        <v>0.21</v>
      </c>
      <c r="D32" s="12">
        <f>B32*0.21</f>
        <v>1.8223140495867769</v>
      </c>
      <c r="E32" s="12">
        <v>10.5</v>
      </c>
      <c r="F32" s="12"/>
    </row>
    <row r="33" spans="1:6" x14ac:dyDescent="0.25">
      <c r="A33" s="16" t="s">
        <v>64</v>
      </c>
      <c r="B33" s="21">
        <f t="shared" ref="B33" si="5">E33/121*100</f>
        <v>19.52479338842975</v>
      </c>
      <c r="C33" s="17">
        <v>0.21</v>
      </c>
      <c r="D33" s="12">
        <f>B33*0.21</f>
        <v>4.1002066115702469</v>
      </c>
      <c r="E33" s="12">
        <v>23.625</v>
      </c>
      <c r="F33" s="12"/>
    </row>
    <row r="35" spans="1:6" x14ac:dyDescent="0.25">
      <c r="A35" s="9" t="s">
        <v>23</v>
      </c>
      <c r="C35" s="6"/>
      <c r="D35" s="7"/>
    </row>
    <row r="36" spans="1:6" x14ac:dyDescent="0.25">
      <c r="A36" s="10" t="s">
        <v>24</v>
      </c>
      <c r="B36" s="21">
        <f t="shared" si="0"/>
        <v>48.760330578512395</v>
      </c>
      <c r="C36" s="11">
        <v>0.21</v>
      </c>
      <c r="D36" s="12">
        <f>B36*0.21</f>
        <v>10.239669421487603</v>
      </c>
      <c r="E36" s="12">
        <v>59</v>
      </c>
      <c r="F36" s="12" t="s">
        <v>2</v>
      </c>
    </row>
    <row r="37" spans="1:6" x14ac:dyDescent="0.25">
      <c r="A37" s="10" t="s">
        <v>67</v>
      </c>
      <c r="B37" s="21">
        <f t="shared" si="0"/>
        <v>47.107438016528924</v>
      </c>
      <c r="C37" s="11">
        <v>0.21</v>
      </c>
      <c r="D37" s="12">
        <f>B37*0.21</f>
        <v>9.8925619834710741</v>
      </c>
      <c r="E37" s="12">
        <v>57</v>
      </c>
      <c r="F37" s="12"/>
    </row>
    <row r="38" spans="1:6" ht="27.6" x14ac:dyDescent="0.25">
      <c r="A38" s="26" t="s">
        <v>68</v>
      </c>
      <c r="B38" s="21">
        <f t="shared" si="0"/>
        <v>119.83471074380165</v>
      </c>
      <c r="C38" s="11">
        <v>0.21</v>
      </c>
      <c r="D38" s="12">
        <f>B38*0.21</f>
        <v>25.165289256198346</v>
      </c>
      <c r="E38" s="12">
        <v>145</v>
      </c>
      <c r="F38" s="12"/>
    </row>
    <row r="39" spans="1:6" ht="27.6" x14ac:dyDescent="0.25">
      <c r="A39" s="26" t="s">
        <v>72</v>
      </c>
      <c r="B39" s="21">
        <f>E39-D39</f>
        <v>138.25</v>
      </c>
      <c r="C39" s="11">
        <v>0.21</v>
      </c>
      <c r="D39" s="12">
        <f>E39*0.21</f>
        <v>36.75</v>
      </c>
      <c r="E39" s="12">
        <v>175</v>
      </c>
      <c r="F39" s="12"/>
    </row>
    <row r="40" spans="1:6" ht="27.6" x14ac:dyDescent="0.25">
      <c r="A40" s="26" t="s">
        <v>73</v>
      </c>
      <c r="B40" s="21">
        <f t="shared" si="0"/>
        <v>177.68595041322314</v>
      </c>
      <c r="C40" s="11">
        <v>0.21</v>
      </c>
      <c r="D40" s="12">
        <f>B40*0.21</f>
        <v>37.314049586776861</v>
      </c>
      <c r="E40" s="12">
        <v>215</v>
      </c>
      <c r="F40" s="12"/>
    </row>
    <row r="41" spans="1:6" x14ac:dyDescent="0.25">
      <c r="A41" s="10" t="s">
        <v>70</v>
      </c>
      <c r="B41" s="21">
        <f>E41/121*100</f>
        <v>103.30578512396693</v>
      </c>
      <c r="C41" s="11">
        <v>0.21</v>
      </c>
      <c r="D41" s="12">
        <f>B41*0.21</f>
        <v>21.694214876033055</v>
      </c>
      <c r="E41" s="12">
        <v>125</v>
      </c>
      <c r="F41" s="12"/>
    </row>
    <row r="42" spans="1:6" x14ac:dyDescent="0.25">
      <c r="A42" s="10" t="s">
        <v>36</v>
      </c>
      <c r="B42" s="21">
        <f t="shared" si="0"/>
        <v>34.710743801652896</v>
      </c>
      <c r="C42" s="11">
        <v>0.21</v>
      </c>
      <c r="D42" s="12">
        <f t="shared" ref="D42:D46" si="6">B42*0.21</f>
        <v>7.2892561983471076</v>
      </c>
      <c r="E42" s="12">
        <v>42</v>
      </c>
      <c r="F42" s="12"/>
    </row>
    <row r="43" spans="1:6" x14ac:dyDescent="0.25">
      <c r="A43" s="10" t="s">
        <v>37</v>
      </c>
      <c r="B43" s="21">
        <f t="shared" si="0"/>
        <v>34.710743801652896</v>
      </c>
      <c r="C43" s="11">
        <v>0.21</v>
      </c>
      <c r="D43" s="12">
        <f t="shared" si="6"/>
        <v>7.2892561983471076</v>
      </c>
      <c r="E43" s="12">
        <v>42</v>
      </c>
      <c r="F43" s="12"/>
    </row>
    <row r="44" spans="1:6" x14ac:dyDescent="0.25">
      <c r="A44" s="10" t="s">
        <v>38</v>
      </c>
      <c r="B44" s="21">
        <f t="shared" si="0"/>
        <v>34.710743801652896</v>
      </c>
      <c r="C44" s="11">
        <v>0.21</v>
      </c>
      <c r="D44" s="12">
        <f t="shared" si="6"/>
        <v>7.2892561983471076</v>
      </c>
      <c r="E44" s="12">
        <v>42</v>
      </c>
      <c r="F44" s="12"/>
    </row>
    <row r="45" spans="1:6" x14ac:dyDescent="0.25">
      <c r="A45" s="10" t="s">
        <v>39</v>
      </c>
      <c r="B45" s="21">
        <f t="shared" si="0"/>
        <v>34.710743801652896</v>
      </c>
      <c r="C45" s="11">
        <v>0.21</v>
      </c>
      <c r="D45" s="12">
        <f t="shared" si="6"/>
        <v>7.2892561983471076</v>
      </c>
      <c r="E45" s="12">
        <v>42</v>
      </c>
      <c r="F45" s="12"/>
    </row>
    <row r="46" spans="1:6" x14ac:dyDescent="0.25">
      <c r="A46" s="10" t="s">
        <v>40</v>
      </c>
      <c r="B46" s="21">
        <f t="shared" si="0"/>
        <v>34.710743801652896</v>
      </c>
      <c r="C46" s="11">
        <v>0.21</v>
      </c>
      <c r="D46" s="12">
        <f t="shared" si="6"/>
        <v>7.2892561983471076</v>
      </c>
      <c r="E46" s="12">
        <v>42</v>
      </c>
      <c r="F46" s="12"/>
    </row>
    <row r="48" spans="1:6" x14ac:dyDescent="0.25">
      <c r="A48" s="9" t="s">
        <v>25</v>
      </c>
      <c r="C48" s="6"/>
      <c r="D48" s="7"/>
    </row>
    <row r="49" spans="1:6" x14ac:dyDescent="0.25">
      <c r="A49" s="10" t="s">
        <v>26</v>
      </c>
      <c r="B49" s="21">
        <f t="shared" si="0"/>
        <v>19.090909090909093</v>
      </c>
      <c r="C49" s="11">
        <v>0.21</v>
      </c>
      <c r="D49" s="12">
        <f>B49*0.21</f>
        <v>4.0090909090909097</v>
      </c>
      <c r="E49" s="12">
        <v>23.1</v>
      </c>
      <c r="F49" s="12"/>
    </row>
    <row r="50" spans="1:6" x14ac:dyDescent="0.25">
      <c r="A50" s="10" t="s">
        <v>48</v>
      </c>
      <c r="B50" s="21">
        <f t="shared" si="0"/>
        <v>39.049586776859499</v>
      </c>
      <c r="C50" s="11">
        <v>0.21</v>
      </c>
      <c r="D50" s="12">
        <f t="shared" ref="D50:D56" si="7">B50*0.21</f>
        <v>8.2004132231404938</v>
      </c>
      <c r="E50" s="12">
        <v>47.25</v>
      </c>
      <c r="F50" s="12"/>
    </row>
    <row r="51" spans="1:6" x14ac:dyDescent="0.25">
      <c r="A51" s="10" t="s">
        <v>51</v>
      </c>
      <c r="B51" s="21">
        <f>F51/121*100</f>
        <v>42.520661157024797</v>
      </c>
      <c r="C51" s="11">
        <v>0.21</v>
      </c>
      <c r="D51" s="12">
        <f t="shared" si="7"/>
        <v>8.9293388429752074</v>
      </c>
      <c r="E51" s="12"/>
      <c r="F51" s="12">
        <v>51.45</v>
      </c>
    </row>
    <row r="52" spans="1:6" x14ac:dyDescent="0.25">
      <c r="A52" s="10" t="s">
        <v>27</v>
      </c>
      <c r="B52" s="21">
        <f t="shared" si="0"/>
        <v>30.371900826446279</v>
      </c>
      <c r="C52" s="11">
        <v>0.21</v>
      </c>
      <c r="D52" s="12">
        <f t="shared" si="7"/>
        <v>6.3780991735537187</v>
      </c>
      <c r="E52" s="12">
        <v>36.75</v>
      </c>
      <c r="F52" s="12"/>
    </row>
    <row r="53" spans="1:6" x14ac:dyDescent="0.25">
      <c r="A53" s="10" t="s">
        <v>49</v>
      </c>
      <c r="B53" s="21">
        <f t="shared" si="0"/>
        <v>60.743801652892557</v>
      </c>
      <c r="C53" s="11">
        <v>0.21</v>
      </c>
      <c r="D53" s="12">
        <f t="shared" si="7"/>
        <v>12.756198347107437</v>
      </c>
      <c r="E53" s="12">
        <v>73.5</v>
      </c>
      <c r="F53" s="12"/>
    </row>
    <row r="54" spans="1:6" x14ac:dyDescent="0.25">
      <c r="A54" s="10" t="s">
        <v>28</v>
      </c>
      <c r="B54" s="21">
        <f t="shared" si="0"/>
        <v>98.925619834710744</v>
      </c>
      <c r="C54" s="11">
        <v>0.21</v>
      </c>
      <c r="D54" s="12">
        <f t="shared" si="7"/>
        <v>20.774380165289255</v>
      </c>
      <c r="E54" s="12">
        <v>119.7</v>
      </c>
      <c r="F54" s="12"/>
    </row>
    <row r="55" spans="1:6" x14ac:dyDescent="0.25">
      <c r="A55" s="10" t="s">
        <v>29</v>
      </c>
      <c r="B55" s="21">
        <f t="shared" si="0"/>
        <v>19.090909090909093</v>
      </c>
      <c r="C55" s="11">
        <v>0.21</v>
      </c>
      <c r="D55" s="12">
        <f t="shared" si="7"/>
        <v>4.0090909090909097</v>
      </c>
      <c r="E55" s="12">
        <v>23.1</v>
      </c>
      <c r="F55" s="12"/>
    </row>
    <row r="56" spans="1:6" x14ac:dyDescent="0.25">
      <c r="A56" s="10" t="s">
        <v>50</v>
      </c>
      <c r="B56" s="21">
        <f t="shared" si="0"/>
        <v>39.049586776859499</v>
      </c>
      <c r="C56" s="11">
        <v>0.21</v>
      </c>
      <c r="D56" s="12">
        <f t="shared" si="7"/>
        <v>8.2004132231404938</v>
      </c>
      <c r="E56" s="12">
        <v>47.25</v>
      </c>
      <c r="F56" s="12"/>
    </row>
    <row r="57" spans="1:6" x14ac:dyDescent="0.25">
      <c r="A57" s="10" t="s">
        <v>52</v>
      </c>
      <c r="B57" s="21">
        <v>40.5</v>
      </c>
      <c r="C57" s="11">
        <v>0.21</v>
      </c>
      <c r="D57" s="12">
        <v>8.5</v>
      </c>
      <c r="E57" s="12"/>
      <c r="F57" s="12">
        <v>51.45</v>
      </c>
    </row>
    <row r="58" spans="1:6" x14ac:dyDescent="0.25">
      <c r="A58" s="10" t="s">
        <v>30</v>
      </c>
      <c r="B58" s="21">
        <f t="shared" si="0"/>
        <v>21.694214876033058</v>
      </c>
      <c r="C58" s="11">
        <v>0.21</v>
      </c>
      <c r="D58" s="12">
        <f t="shared" ref="D58" si="8">B58*0.21</f>
        <v>4.5557851239669418</v>
      </c>
      <c r="E58" s="12">
        <v>26.25</v>
      </c>
      <c r="F58" s="12"/>
    </row>
    <row r="60" spans="1:6" x14ac:dyDescent="0.25">
      <c r="A60" s="9" t="s">
        <v>31</v>
      </c>
      <c r="C60" s="6"/>
      <c r="D60" s="7"/>
    </row>
    <row r="61" spans="1:6" x14ac:dyDescent="0.25">
      <c r="A61" s="29" t="s">
        <v>32</v>
      </c>
      <c r="B61" s="30">
        <f t="shared" si="0"/>
        <v>25.165289256198349</v>
      </c>
      <c r="C61" s="31">
        <v>0.21</v>
      </c>
      <c r="D61" s="32">
        <v>4.95</v>
      </c>
      <c r="E61" s="32">
        <v>30.450000000000003</v>
      </c>
      <c r="F61" s="32"/>
    </row>
    <row r="63" spans="1:6" x14ac:dyDescent="0.25">
      <c r="A63" s="9" t="s">
        <v>33</v>
      </c>
      <c r="C63" s="6"/>
      <c r="D63" s="7"/>
    </row>
    <row r="64" spans="1:6" x14ac:dyDescent="0.25">
      <c r="A64" s="10" t="s">
        <v>65</v>
      </c>
      <c r="B64" s="21">
        <f t="shared" si="0"/>
        <v>16.921487603305788</v>
      </c>
      <c r="C64" s="11">
        <v>0.21</v>
      </c>
      <c r="D64" s="12">
        <f>B64*0.21</f>
        <v>3.5535123966942153</v>
      </c>
      <c r="E64" s="12">
        <v>20.475000000000001</v>
      </c>
      <c r="F64" s="12">
        <v>20.475000000000001</v>
      </c>
    </row>
    <row r="65" spans="1:6" x14ac:dyDescent="0.25">
      <c r="A65" s="10" t="s">
        <v>45</v>
      </c>
      <c r="B65" s="21">
        <f t="shared" si="0"/>
        <v>12.396694214876034</v>
      </c>
      <c r="C65" s="11">
        <v>0.06</v>
      </c>
      <c r="D65" s="12">
        <f>B65*0.06</f>
        <v>0.74380165289256195</v>
      </c>
      <c r="E65" s="12">
        <v>15</v>
      </c>
      <c r="F65" s="12">
        <v>15</v>
      </c>
    </row>
    <row r="66" spans="1:6" x14ac:dyDescent="0.25">
      <c r="A66" s="10" t="s">
        <v>46</v>
      </c>
      <c r="B66" s="21">
        <f t="shared" si="0"/>
        <v>12.396694214876034</v>
      </c>
      <c r="C66" s="11">
        <v>0.06</v>
      </c>
      <c r="D66" s="12">
        <f>B66*0.06</f>
        <v>0.74380165289256195</v>
      </c>
      <c r="E66" s="12">
        <v>15</v>
      </c>
      <c r="F66" s="12">
        <v>15</v>
      </c>
    </row>
    <row r="67" spans="1:6" x14ac:dyDescent="0.25">
      <c r="A67" s="10" t="s">
        <v>42</v>
      </c>
      <c r="B67" s="21">
        <f t="shared" ref="B67" si="9">E67/121*100</f>
        <v>10.330578512396695</v>
      </c>
      <c r="C67" s="11">
        <v>1.06</v>
      </c>
      <c r="D67" s="12">
        <f>B67*0.06</f>
        <v>0.6198347107438017</v>
      </c>
      <c r="E67" s="12">
        <v>12.5</v>
      </c>
      <c r="F67" s="12">
        <v>12.5</v>
      </c>
    </row>
    <row r="69" spans="1:6" x14ac:dyDescent="0.25">
      <c r="A69" s="9" t="s">
        <v>61</v>
      </c>
      <c r="C69" s="6"/>
      <c r="D69" s="7"/>
    </row>
    <row r="70" spans="1:6" x14ac:dyDescent="0.25">
      <c r="A70" s="10" t="s">
        <v>53</v>
      </c>
      <c r="B70" s="21">
        <f t="shared" si="0"/>
        <v>61.983471074380169</v>
      </c>
      <c r="C70" s="11">
        <v>0.21</v>
      </c>
      <c r="D70" s="12">
        <f t="shared" ref="D70:D75" si="10">B70*0.21</f>
        <v>13.016528925619834</v>
      </c>
      <c r="E70" s="12">
        <v>75</v>
      </c>
      <c r="F70" s="12"/>
    </row>
    <row r="71" spans="1:6" x14ac:dyDescent="0.25">
      <c r="A71" s="10" t="s">
        <v>54</v>
      </c>
      <c r="B71" s="21">
        <f t="shared" si="0"/>
        <v>82.644628099173559</v>
      </c>
      <c r="C71" s="11">
        <v>0.21</v>
      </c>
      <c r="D71" s="12">
        <f t="shared" si="10"/>
        <v>17.355371900826448</v>
      </c>
      <c r="E71" s="12">
        <v>100</v>
      </c>
      <c r="F71" s="12"/>
    </row>
    <row r="72" spans="1:6" x14ac:dyDescent="0.25">
      <c r="A72" s="10" t="s">
        <v>55</v>
      </c>
      <c r="B72" s="21">
        <f t="shared" si="0"/>
        <v>123.96694214876034</v>
      </c>
      <c r="C72" s="11">
        <v>0.21</v>
      </c>
      <c r="D72" s="12">
        <f t="shared" si="10"/>
        <v>26.033057851239668</v>
      </c>
      <c r="E72" s="12">
        <v>150</v>
      </c>
      <c r="F72" s="12"/>
    </row>
    <row r="73" spans="1:6" x14ac:dyDescent="0.25">
      <c r="A73" s="10" t="s">
        <v>56</v>
      </c>
      <c r="B73" s="21">
        <f t="shared" si="0"/>
        <v>206.61157024793386</v>
      </c>
      <c r="C73" s="11">
        <v>0.21</v>
      </c>
      <c r="D73" s="12">
        <f t="shared" si="10"/>
        <v>43.388429752066109</v>
      </c>
      <c r="E73" s="12">
        <v>250</v>
      </c>
      <c r="F73" s="12"/>
    </row>
    <row r="74" spans="1:6" x14ac:dyDescent="0.25">
      <c r="A74" s="10" t="s">
        <v>57</v>
      </c>
      <c r="B74" s="21">
        <f t="shared" si="0"/>
        <v>413.22314049586771</v>
      </c>
      <c r="C74" s="11">
        <v>0.21</v>
      </c>
      <c r="D74" s="12">
        <f t="shared" si="10"/>
        <v>86.776859504132219</v>
      </c>
      <c r="E74" s="12">
        <v>500</v>
      </c>
      <c r="F74" s="12"/>
    </row>
    <row r="75" spans="1:6" x14ac:dyDescent="0.25">
      <c r="A75" s="10" t="s">
        <v>58</v>
      </c>
      <c r="B75" s="21">
        <f t="shared" si="0"/>
        <v>826.44628099173542</v>
      </c>
      <c r="C75" s="11">
        <v>0.21</v>
      </c>
      <c r="D75" s="12">
        <f t="shared" si="10"/>
        <v>173.55371900826444</v>
      </c>
      <c r="E75" s="12">
        <v>1000</v>
      </c>
      <c r="F75" s="12"/>
    </row>
    <row r="76" spans="1:6" x14ac:dyDescent="0.25">
      <c r="A76" s="10" t="s">
        <v>59</v>
      </c>
      <c r="B76" s="21" t="s">
        <v>2</v>
      </c>
      <c r="C76" s="11">
        <v>0.21</v>
      </c>
      <c r="D76" s="12" t="s">
        <v>2</v>
      </c>
      <c r="E76" s="12" t="s">
        <v>60</v>
      </c>
      <c r="F76" s="12"/>
    </row>
    <row r="78" spans="1:6" x14ac:dyDescent="0.25">
      <c r="A78" s="18" t="s">
        <v>71</v>
      </c>
      <c r="B78" s="20"/>
      <c r="C78" s="6"/>
      <c r="D78" s="7"/>
      <c r="E78" s="7"/>
      <c r="F78" s="7"/>
    </row>
    <row r="79" spans="1:6" x14ac:dyDescent="0.25">
      <c r="A79" s="18" t="s">
        <v>69</v>
      </c>
      <c r="B79" s="20"/>
      <c r="C79" s="6"/>
      <c r="D79" s="7"/>
      <c r="E79" s="7"/>
      <c r="F79" s="7"/>
    </row>
  </sheetData>
  <pageMargins left="0.25" right="0.25" top="0.75" bottom="0.75" header="0.3" footer="0.3"/>
  <pageSetup paperSize="9" orientation="portrait" r:id="rId1"/>
  <rowBreaks count="1" manualBreakCount="1">
    <brk id="46" max="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8fe892-0df6-4a2a-9867-bb2fe61649f3">
      <Terms xmlns="http://schemas.microsoft.com/office/infopath/2007/PartnerControls"/>
    </lcf76f155ced4ddcb4097134ff3c332f>
    <TaxCatchAll xmlns="a9dd3f8c-4c65-4977-bfa9-bb3202692bd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85A2FE264CBF4581F6333DFEE43BE0" ma:contentTypeVersion="12" ma:contentTypeDescription="Een nieuw document maken." ma:contentTypeScope="" ma:versionID="42e79c9fa4d80cd76a6cdcf9bc98ae0f">
  <xsd:schema xmlns:xsd="http://www.w3.org/2001/XMLSchema" xmlns:xs="http://www.w3.org/2001/XMLSchema" xmlns:p="http://schemas.microsoft.com/office/2006/metadata/properties" xmlns:ns2="eb8fe892-0df6-4a2a-9867-bb2fe61649f3" xmlns:ns3="a9dd3f8c-4c65-4977-bfa9-bb3202692bdc" targetNamespace="http://schemas.microsoft.com/office/2006/metadata/properties" ma:root="true" ma:fieldsID="5c540f4c599da8527b7b5c126e00105f" ns2:_="" ns3:_="">
    <xsd:import namespace="eb8fe892-0df6-4a2a-9867-bb2fe61649f3"/>
    <xsd:import namespace="a9dd3f8c-4c65-4977-bfa9-bb3202692b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8fe892-0df6-4a2a-9867-bb2fe61649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653f33ce-5c6f-4a8a-bfd4-425ac96f8b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dd3f8c-4c65-4977-bfa9-bb3202692bdc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95134c5-a1a9-4fdd-a3bf-42700fd4f59e}" ma:internalName="TaxCatchAll" ma:showField="CatchAllData" ma:web="a9dd3f8c-4c65-4977-bfa9-bb3202692b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F3879F-8913-4A42-8BED-60CDE9962F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9CEFEB-35F6-4D1C-BD6B-3BCB6DB0CC94}">
  <ds:schemaRefs>
    <ds:schemaRef ds:uri="http://schemas.microsoft.com/office/2006/metadata/properties"/>
    <ds:schemaRef ds:uri="http://schemas.microsoft.com/office/infopath/2007/PartnerControls"/>
    <ds:schemaRef ds:uri="eb8fe892-0df6-4a2a-9867-bb2fe61649f3"/>
    <ds:schemaRef ds:uri="a9dd3f8c-4c65-4977-bfa9-bb3202692bdc"/>
  </ds:schemaRefs>
</ds:datastoreItem>
</file>

<file path=customXml/itemProps3.xml><?xml version="1.0" encoding="utf-8"?>
<ds:datastoreItem xmlns:ds="http://schemas.openxmlformats.org/officeDocument/2006/customXml" ds:itemID="{AEB2274F-353D-44CC-8FF6-2132109A89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8fe892-0df6-4a2a-9867-bb2fe61649f3"/>
    <ds:schemaRef ds:uri="a9dd3f8c-4c65-4977-bfa9-bb3202692b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9d16294b-7040-47e1-b2e5-64d6dc7364ff}" enabled="1" method="Standard" siteId="{c84d9378-ad95-4040-9258-2ed1ae880d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N.M.P.R.S.</cp:lastModifiedBy>
  <cp:lastPrinted>2025-12-23T12:22:06Z</cp:lastPrinted>
  <dcterms:created xsi:type="dcterms:W3CDTF">2018-03-13T09:50:30Z</dcterms:created>
  <dcterms:modified xsi:type="dcterms:W3CDTF">2026-09-24T12:05:57Z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0x0101002F85A2FE264CBF4581F6333DFEE43BE0</vt:lpwstr>
  </property>
  <property fmtid="{D5CDD505-2E9C-101B-9397-08002B2CF9AE}" pid="3" name="MediaServiceImageTags">
    <vt:lpwstr/>
  </property>
</Properties>
</file>